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<sst xmlns="http://schemas.openxmlformats.org/spreadsheetml/2006/main" count="53" uniqueCount="52">
  <si>
    <t>GLOMAC BERHAD AND ITS SUBSIDIARY COMPANIES</t>
  </si>
  <si>
    <t>CONSOLIDATED BALANCE SHEET AS AT 31 OCTOBER 2001</t>
  </si>
  <si>
    <t xml:space="preserve">As at </t>
  </si>
  <si>
    <t>As at end</t>
  </si>
  <si>
    <t>preceding</t>
  </si>
  <si>
    <t>of current</t>
  </si>
  <si>
    <t xml:space="preserve">financial </t>
  </si>
  <si>
    <t>quarter</t>
  </si>
  <si>
    <t>year end</t>
  </si>
  <si>
    <t>31/10/2001</t>
  </si>
  <si>
    <t>30/4/2001</t>
  </si>
  <si>
    <t>(Unaudited)</t>
  </si>
  <si>
    <t>(Audited)</t>
  </si>
  <si>
    <t>RM'000</t>
  </si>
  <si>
    <t>PROPERTY,  PLANT AND EQUIPMENT</t>
  </si>
  <si>
    <t>INVESTMENT PROPERTIES</t>
  </si>
  <si>
    <t>INVESTMENT IN ASSOCIATED COMPANIES</t>
  </si>
  <si>
    <t>OTHER INVESTMENT - UNQUOTED</t>
  </si>
  <si>
    <t>INTANGIBLE ASSETS</t>
  </si>
  <si>
    <t>PROPERTY DEVELOPMENT PROJECTS</t>
  </si>
  <si>
    <t>CURRENT ASSETS</t>
  </si>
  <si>
    <t>Inventories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</si>
  <si>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</si>
  <si>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</si>
  <si>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</si>
  <si>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</si>
  <si>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</si>
  <si>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</si>
  <si>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</si>
  <si>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Cash and bank balances</t>
  </si>
  <si>
    <t>CURRENT LIABILITIES</t>
  </si>
  <si>
    <t>Amount due to customers for contract work</t>
  </si>
  <si>
    <t>Trade payables</t>
  </si>
  <si>
    <t>Other payables and accrued expenses</t>
  </si>
  <si>
    <t>Hire-purchase creditors - current portion</t>
  </si>
  <si>
    <t>Bank borrowings - current portion</t>
  </si>
  <si>
    <t>Provision for taxation</t>
  </si>
  <si>
    <t>Proposed dividend</t>
  </si>
  <si>
    <t xml:space="preserve">NET CURRENT ASSETS </t>
  </si>
  <si>
    <t>SHAREHOLDERS' FUNDS</t>
  </si>
  <si>
    <t>Share Capital</t>
  </si>
  <si>
    <t>Reserves:</t>
  </si>
  <si>
    <t>Share Premium</t>
  </si>
  <si>
    <t>Revaluation Reserve</t>
  </si>
  <si>
    <t>Reserve on Consolidation</t>
  </si>
  <si>
    <t>Retained Profit</t>
  </si>
  <si>
    <t>MINORITY INTERESTS</t>
  </si>
  <si>
    <t>HIRE PURCHASE CREDITORS - non current portion</t>
  </si>
  <si>
    <t>BANK BORROWINGS - non current portion</t>
  </si>
  <si>
    <t>DEFERRED TAXATION</t>
  </si>
  <si>
    <t>NET TANGIBLE ASSETS PER SHARE (RM)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</si>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</sst>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Alignment="1">
      <alignment horizontal="center"/>
    </xf>
    <xf numFmtId="165" fontId="0" fillId="0" borderId="0" xfId="0" applyNumberFormat="1" applyAlignment="1">
      <alignment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0" fillId="0" borderId="5" xfId="0" applyBorder="1" applyAlignment="1">
      <alignment/>
    </xf>
    <xf numFmtId="164" fontId="3" fillId="0" borderId="6" xfId="15" applyNumberFormat="1" applyFont="1" applyBorder="1" applyAlignment="1">
      <alignment/>
    </xf>
    <xf numFmtId="0" fontId="3" fillId="0" borderId="7" xfId="0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164" fontId="3" fillId="0" borderId="10" xfId="15" applyNumberFormat="1" applyFont="1" applyBorder="1" applyAlignment="1">
      <alignment/>
    </xf>
    <xf numFmtId="0" fontId="0" fillId="0" borderId="0" xfId="0" applyBorder="1" applyAlignment="1">
      <alignment/>
    </xf>
    <xf numFmtId="43" fontId="3" fillId="0" borderId="11" xfId="15" applyNumberFormat="1" applyFont="1" applyBorder="1" applyAlignment="1">
      <alignment/>
    </xf>
    <xf numFmtId="166" fontId="3" fillId="0" borderId="0" xfId="15" applyNumberFormat="1" applyFont="1" applyAlignment="1">
      <alignment/>
    </xf>
    <xf numFmtId="164" fontId="3" fillId="0" borderId="0" xfId="15" applyNumberFormat="1" applyFont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Oct%202001%20Consol\Bal%20Sheet%20&amp;%20P&amp;L-Oct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-Oct 2001"/>
      <sheetName val="P &amp; L -Oct 2001"/>
      <sheetName val="Share of Asso's Results"/>
      <sheetName val="Results for the month"/>
      <sheetName val="InterCompany Billings"/>
      <sheetName val="Cost of Dev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workbookViewId="0" topLeftCell="A46">
      <selection activeCell="E64" sqref="E64"/>
    </sheetView>
  </sheetViews>
  <sheetFormatPr defaultColWidth="9.140625" defaultRowHeight="12.75"/>
  <cols>
    <col min="1" max="1" width="2.7109375" style="8" customWidth="1"/>
    <col min="2" max="2" width="49.140625" style="8" customWidth="1"/>
    <col min="3" max="3" width="9.140625" style="8" customWidth="1"/>
    <col min="4" max="4" width="1.28515625" style="8" customWidth="1"/>
    <col min="5" max="5" width="13.00390625" style="9" customWidth="1"/>
    <col min="6" max="6" width="1.28515625" style="9" customWidth="1"/>
    <col min="7" max="7" width="6.00390625" style="8" customWidth="1"/>
    <col min="8" max="8" width="1.1484375" style="8" customWidth="1"/>
    <col min="9" max="9" width="12.57421875" style="9" customWidth="1"/>
    <col min="10" max="10" width="1.28515625" style="0" customWidth="1"/>
    <col min="12" max="12" width="12.28125" style="0" bestFit="1" customWidth="1"/>
  </cols>
  <sheetData>
    <row r="1" spans="1:36" ht="15.75">
      <c r="A1" s="1" t="s">
        <v>0</v>
      </c>
      <c r="B1" s="1"/>
      <c r="C1" s="1"/>
      <c r="D1" s="1"/>
      <c r="E1" s="2"/>
      <c r="F1" s="2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5.75">
      <c r="A2" s="1" t="s">
        <v>1</v>
      </c>
      <c r="B2" s="1"/>
      <c r="C2" s="1"/>
      <c r="D2" s="1"/>
      <c r="E2" s="2"/>
      <c r="F2" s="2"/>
      <c r="G2" s="1"/>
      <c r="H2" s="1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.75">
      <c r="A3" s="1"/>
      <c r="B3" s="1"/>
      <c r="C3" s="1"/>
      <c r="D3" s="1"/>
      <c r="E3" s="2"/>
      <c r="F3" s="2"/>
      <c r="G3" s="1"/>
      <c r="H3" s="1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5.75">
      <c r="A4" s="1"/>
      <c r="B4" s="1"/>
      <c r="C4" s="1"/>
      <c r="D4" s="1"/>
      <c r="E4" s="2"/>
      <c r="F4" s="2"/>
      <c r="G4" s="3"/>
      <c r="H4" s="3"/>
      <c r="I4" s="4" t="s">
        <v>2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5.75">
      <c r="A5" s="5"/>
      <c r="B5" s="5"/>
      <c r="C5" s="5"/>
      <c r="D5" s="5"/>
      <c r="E5" s="4" t="s">
        <v>3</v>
      </c>
      <c r="F5" s="4"/>
      <c r="G5" s="6"/>
      <c r="H5" s="6"/>
      <c r="I5" s="4" t="s">
        <v>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5.75">
      <c r="A6" s="5"/>
      <c r="B6" s="7"/>
      <c r="C6" s="5"/>
      <c r="D6" s="5"/>
      <c r="E6" s="4" t="s">
        <v>5</v>
      </c>
      <c r="F6" s="4"/>
      <c r="G6" s="7"/>
      <c r="H6" s="7"/>
      <c r="I6" s="4" t="s">
        <v>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5.75">
      <c r="A7" s="5"/>
      <c r="B7" s="5"/>
      <c r="C7" s="5"/>
      <c r="D7" s="5"/>
      <c r="E7" s="4" t="s">
        <v>7</v>
      </c>
      <c r="F7" s="4"/>
      <c r="G7" s="7"/>
      <c r="H7" s="7"/>
      <c r="I7" s="4" t="s">
        <v>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5.75">
      <c r="A8" s="5"/>
      <c r="B8" s="5"/>
      <c r="C8" s="5"/>
      <c r="D8" s="5"/>
      <c r="E8" s="4" t="s">
        <v>9</v>
      </c>
      <c r="F8" s="4"/>
      <c r="G8" s="7"/>
      <c r="H8" s="7"/>
      <c r="I8" s="4" t="s">
        <v>10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5.75">
      <c r="A9" s="5"/>
      <c r="B9" s="5"/>
      <c r="C9" s="5"/>
      <c r="D9" s="5"/>
      <c r="E9" s="4" t="s">
        <v>11</v>
      </c>
      <c r="F9" s="4"/>
      <c r="G9" s="7"/>
      <c r="H9" s="7"/>
      <c r="I9" s="4" t="s">
        <v>12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5:9" ht="15.75">
      <c r="E10" s="4" t="s">
        <v>13</v>
      </c>
      <c r="F10" s="10"/>
      <c r="I10" s="4" t="s">
        <v>13</v>
      </c>
    </row>
    <row r="12" spans="1:12" ht="15.75">
      <c r="A12" s="8" t="s">
        <v>14</v>
      </c>
      <c r="E12" s="9">
        <v>7464.790647222222</v>
      </c>
      <c r="I12" s="9">
        <v>7683</v>
      </c>
      <c r="L12" s="11"/>
    </row>
    <row r="13" spans="1:9" ht="15.75">
      <c r="A13" s="8" t="s">
        <v>15</v>
      </c>
      <c r="E13" s="9">
        <v>133008.452</v>
      </c>
      <c r="I13" s="9">
        <v>128175</v>
      </c>
    </row>
    <row r="14" spans="1:9" ht="15.75">
      <c r="A14" s="8" t="s">
        <v>16</v>
      </c>
      <c r="E14" s="9">
        <v>30389.985370000002</v>
      </c>
      <c r="I14" s="9">
        <v>27581</v>
      </c>
    </row>
    <row r="15" spans="1:9" ht="15.75">
      <c r="A15" s="8" t="s">
        <v>17</v>
      </c>
      <c r="E15" s="9">
        <v>4000</v>
      </c>
      <c r="I15" s="9">
        <v>4000</v>
      </c>
    </row>
    <row r="16" spans="1:9" ht="15.75">
      <c r="A16" s="8" t="s">
        <v>18</v>
      </c>
      <c r="E16" s="9">
        <v>0</v>
      </c>
      <c r="I16" s="9">
        <v>0</v>
      </c>
    </row>
    <row r="17" spans="1:9" ht="15.75">
      <c r="A17" s="8" t="s">
        <v>19</v>
      </c>
      <c r="E17" s="9">
        <v>137991.858</v>
      </c>
      <c r="I17" s="9">
        <f>187653-50163</f>
        <v>137490</v>
      </c>
    </row>
    <row r="19" spans="1:10" ht="15.75">
      <c r="A19" s="8" t="s">
        <v>20</v>
      </c>
      <c r="D19" s="12"/>
      <c r="E19" s="13"/>
      <c r="F19" s="14"/>
      <c r="H19" s="12"/>
      <c r="I19" s="13"/>
      <c r="J19" s="15"/>
    </row>
    <row r="20" spans="2:10" ht="15.75">
      <c r="B20" s="8" t="s">
        <v>21</v>
      </c>
      <c r="D20" s="16"/>
      <c r="E20" s="17">
        <v>8518.77</v>
      </c>
      <c r="F20" s="18"/>
      <c r="H20" s="16"/>
      <c r="I20" s="17">
        <v>9322</v>
      </c>
      <c r="J20" s="19"/>
    </row>
    <row r="21" spans="2:10" ht="15.75">
      <c r="B21" s="8" t="s">
        <v>22</v>
      </c>
      <c r="D21" s="16"/>
      <c r="E21" s="17">
        <v>18186.17311717519</v>
      </c>
      <c r="F21" s="18"/>
      <c r="H21" s="16"/>
      <c r="I21" s="17">
        <v>23468</v>
      </c>
      <c r="J21" s="19"/>
    </row>
    <row r="22" spans="2:10" ht="15.75">
      <c r="B22" s="8" t="s">
        <v>23</v>
      </c>
      <c r="D22" s="16"/>
      <c r="E22" s="17">
        <v>989.566</v>
      </c>
      <c r="F22" s="18"/>
      <c r="H22" s="16"/>
      <c r="I22" s="17">
        <v>2887</v>
      </c>
      <c r="J22" s="19"/>
    </row>
    <row r="23" spans="2:10" ht="15.75">
      <c r="B23" s="8" t="s">
        <v>24</v>
      </c>
      <c r="D23" s="16"/>
      <c r="E23" s="17">
        <v>19561.883</v>
      </c>
      <c r="F23" s="18"/>
      <c r="H23" s="16"/>
      <c r="I23" s="17">
        <v>11641</v>
      </c>
      <c r="J23" s="19"/>
    </row>
    <row r="24" spans="2:10" ht="15.75">
      <c r="B24" s="8" t="s">
        <v>25</v>
      </c>
      <c r="D24" s="16"/>
      <c r="E24" s="17">
        <v>17575.469500000003</v>
      </c>
      <c r="F24" s="18"/>
      <c r="H24" s="16"/>
      <c r="I24" s="17">
        <f>9961+5163</f>
        <v>15124</v>
      </c>
      <c r="J24" s="19"/>
    </row>
    <row r="25" spans="2:10" ht="15.75">
      <c r="B25" s="8" t="s">
        <v>26</v>
      </c>
      <c r="D25" s="16"/>
      <c r="E25" s="17">
        <v>3884.658</v>
      </c>
      <c r="F25" s="18"/>
      <c r="H25" s="16"/>
      <c r="I25" s="17">
        <f>12335-961</f>
        <v>11374</v>
      </c>
      <c r="J25" s="19"/>
    </row>
    <row r="26" spans="2:10" ht="15.75">
      <c r="B26" s="8" t="s">
        <v>27</v>
      </c>
      <c r="D26" s="16"/>
      <c r="E26" s="17">
        <v>4182.072</v>
      </c>
      <c r="F26" s="18"/>
      <c r="H26" s="16"/>
      <c r="I26" s="17">
        <v>4449</v>
      </c>
      <c r="J26" s="19"/>
    </row>
    <row r="27" spans="2:10" ht="15.75">
      <c r="B27" s="8" t="s">
        <v>28</v>
      </c>
      <c r="D27" s="16"/>
      <c r="E27" s="17">
        <v>2935.02</v>
      </c>
      <c r="F27" s="18"/>
      <c r="H27" s="16"/>
      <c r="I27" s="17">
        <v>2316</v>
      </c>
      <c r="J27" s="19"/>
    </row>
    <row r="28" spans="2:10" ht="15.75">
      <c r="B28" s="8" t="s">
        <v>29</v>
      </c>
      <c r="D28" s="16"/>
      <c r="E28" s="17">
        <v>17960.239</v>
      </c>
      <c r="F28" s="18"/>
      <c r="H28" s="16"/>
      <c r="I28" s="17">
        <v>17999</v>
      </c>
      <c r="J28" s="19"/>
    </row>
    <row r="29" spans="4:10" ht="15.75">
      <c r="D29" s="16"/>
      <c r="E29" s="20">
        <v>93793.8506171752</v>
      </c>
      <c r="F29" s="18"/>
      <c r="H29" s="16"/>
      <c r="I29" s="20">
        <f>SUM(I20:I28)</f>
        <v>98580</v>
      </c>
      <c r="J29" s="19"/>
    </row>
    <row r="30" spans="4:10" ht="15.75">
      <c r="D30" s="16"/>
      <c r="E30" s="17"/>
      <c r="F30" s="18"/>
      <c r="H30" s="16"/>
      <c r="I30" s="17"/>
      <c r="J30" s="19"/>
    </row>
    <row r="31" spans="1:10" ht="15.75">
      <c r="A31" s="8" t="s">
        <v>30</v>
      </c>
      <c r="D31" s="16"/>
      <c r="E31" s="17"/>
      <c r="F31" s="18"/>
      <c r="H31" s="16"/>
      <c r="I31" s="17"/>
      <c r="J31" s="19"/>
    </row>
    <row r="32" spans="2:10" ht="15.75">
      <c r="B32" s="8" t="s">
        <v>31</v>
      </c>
      <c r="D32" s="16"/>
      <c r="E32" s="17">
        <v>392.029</v>
      </c>
      <c r="F32" s="18"/>
      <c r="H32" s="16"/>
      <c r="I32" s="17">
        <v>290</v>
      </c>
      <c r="J32" s="19"/>
    </row>
    <row r="33" spans="2:10" ht="15.75">
      <c r="B33" s="8" t="s">
        <v>32</v>
      </c>
      <c r="D33" s="16"/>
      <c r="E33" s="17">
        <v>26705.575</v>
      </c>
      <c r="F33" s="18"/>
      <c r="H33" s="16"/>
      <c r="I33" s="17">
        <v>20635</v>
      </c>
      <c r="J33" s="19"/>
    </row>
    <row r="34" spans="2:10" ht="15.75">
      <c r="B34" s="8" t="s">
        <v>33</v>
      </c>
      <c r="D34" s="16"/>
      <c r="E34" s="17">
        <v>11328.416</v>
      </c>
      <c r="F34" s="18"/>
      <c r="H34" s="16"/>
      <c r="I34" s="17">
        <v>10988</v>
      </c>
      <c r="J34" s="19"/>
    </row>
    <row r="35" spans="2:10" ht="15.75">
      <c r="B35" s="8" t="s">
        <v>34</v>
      </c>
      <c r="D35" s="16"/>
      <c r="E35" s="17">
        <v>419.492</v>
      </c>
      <c r="F35" s="18"/>
      <c r="H35" s="16"/>
      <c r="I35" s="17">
        <v>410</v>
      </c>
      <c r="J35" s="19"/>
    </row>
    <row r="36" spans="2:10" ht="15.75">
      <c r="B36" s="8" t="s">
        <v>35</v>
      </c>
      <c r="D36" s="16"/>
      <c r="E36" s="17">
        <v>44431.531</v>
      </c>
      <c r="F36" s="18"/>
      <c r="H36" s="16"/>
      <c r="I36" s="17">
        <f>32577+11155</f>
        <v>43732</v>
      </c>
      <c r="J36" s="19"/>
    </row>
    <row r="37" spans="2:10" ht="15.75">
      <c r="B37" s="8" t="s">
        <v>36</v>
      </c>
      <c r="D37" s="16"/>
      <c r="E37" s="17">
        <v>2818.616</v>
      </c>
      <c r="F37" s="18"/>
      <c r="H37" s="16"/>
      <c r="I37" s="17">
        <v>5115</v>
      </c>
      <c r="J37" s="19"/>
    </row>
    <row r="38" spans="2:10" ht="15.75">
      <c r="B38" s="8" t="s">
        <v>37</v>
      </c>
      <c r="D38" s="16"/>
      <c r="E38" s="17">
        <v>2700</v>
      </c>
      <c r="F38" s="18"/>
      <c r="H38" s="16"/>
      <c r="I38" s="17">
        <v>2700</v>
      </c>
      <c r="J38" s="19"/>
    </row>
    <row r="39" spans="4:10" ht="15.75">
      <c r="D39" s="16"/>
      <c r="E39" s="20">
        <v>88795.659</v>
      </c>
      <c r="F39" s="18"/>
      <c r="H39" s="16"/>
      <c r="I39" s="20">
        <f>SUM(I32:I38)</f>
        <v>83870</v>
      </c>
      <c r="J39" s="19"/>
    </row>
    <row r="40" spans="4:10" ht="15.75">
      <c r="D40" s="21"/>
      <c r="E40" s="22"/>
      <c r="F40" s="23"/>
      <c r="H40" s="21"/>
      <c r="I40" s="22"/>
      <c r="J40" s="24"/>
    </row>
    <row r="41" spans="4:9" ht="15.75">
      <c r="D41" s="25"/>
      <c r="E41" s="17"/>
      <c r="F41" s="17"/>
      <c r="I41" s="17"/>
    </row>
    <row r="42" spans="1:9" ht="15.75">
      <c r="A42" s="8" t="s">
        <v>38</v>
      </c>
      <c r="E42" s="9">
        <v>4998.191617175195</v>
      </c>
      <c r="I42" s="9">
        <f>I29-I39</f>
        <v>14710</v>
      </c>
    </row>
    <row r="44" spans="5:9" ht="16.5" thickBot="1">
      <c r="E44" s="26">
        <v>317853.27763439744</v>
      </c>
      <c r="I44" s="26">
        <f>SUM(I12:I17)+I42</f>
        <v>319639</v>
      </c>
    </row>
    <row r="45" ht="16.5" thickTop="1"/>
    <row r="47" ht="15.75">
      <c r="A47" s="8" t="s">
        <v>39</v>
      </c>
    </row>
    <row r="48" spans="1:9" ht="15.75">
      <c r="A48" s="8" t="s">
        <v>40</v>
      </c>
      <c r="E48" s="17">
        <v>150000</v>
      </c>
      <c r="I48" s="9">
        <v>150000</v>
      </c>
    </row>
    <row r="49" ht="15.75">
      <c r="A49" s="8" t="s">
        <v>41</v>
      </c>
    </row>
    <row r="50" spans="2:9" ht="15.75">
      <c r="B50" s="8" t="s">
        <v>42</v>
      </c>
      <c r="E50" s="17">
        <v>4507.903</v>
      </c>
      <c r="I50" s="9">
        <v>4508</v>
      </c>
    </row>
    <row r="51" spans="2:9" ht="15.75">
      <c r="B51" s="8" t="s">
        <v>43</v>
      </c>
      <c r="E51" s="17">
        <v>17744.114</v>
      </c>
      <c r="I51" s="9">
        <v>17744</v>
      </c>
    </row>
    <row r="52" spans="1:36" ht="15.75">
      <c r="A52" s="25"/>
      <c r="B52" s="25" t="s">
        <v>44</v>
      </c>
      <c r="C52" s="25"/>
      <c r="D52" s="25"/>
      <c r="E52" s="17">
        <v>4432.72856</v>
      </c>
      <c r="F52" s="17"/>
      <c r="G52" s="25"/>
      <c r="H52" s="25"/>
      <c r="I52" s="17">
        <f>6176-1534</f>
        <v>4642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2:9" ht="15.75">
      <c r="B53" s="8" t="s">
        <v>45</v>
      </c>
      <c r="E53" s="22">
        <v>56700.07485200597</v>
      </c>
      <c r="I53" s="22">
        <f>48623</f>
        <v>48623</v>
      </c>
    </row>
    <row r="54" spans="5:9" ht="15.75">
      <c r="E54" s="9">
        <v>233384.82041200594</v>
      </c>
      <c r="I54" s="9">
        <f>SUM(I48:I53)</f>
        <v>225517</v>
      </c>
    </row>
    <row r="56" spans="1:9" ht="15.75">
      <c r="A56" s="8" t="s">
        <v>46</v>
      </c>
      <c r="E56" s="17">
        <v>13521.909942391429</v>
      </c>
      <c r="I56" s="9">
        <v>13378</v>
      </c>
    </row>
    <row r="57" spans="1:9" ht="15.75">
      <c r="A57" s="8" t="s">
        <v>47</v>
      </c>
      <c r="E57" s="17">
        <v>478.351</v>
      </c>
      <c r="I57" s="9">
        <v>597</v>
      </c>
    </row>
    <row r="58" spans="1:9" ht="15.75">
      <c r="A58" s="8" t="s">
        <v>48</v>
      </c>
      <c r="E58" s="17">
        <v>70435.99699999999</v>
      </c>
      <c r="I58" s="9">
        <v>80115</v>
      </c>
    </row>
    <row r="59" spans="1:9" ht="15.75">
      <c r="A59" s="8" t="s">
        <v>49</v>
      </c>
      <c r="E59" s="17">
        <v>31.6</v>
      </c>
      <c r="I59" s="9">
        <v>32</v>
      </c>
    </row>
    <row r="61" spans="5:9" ht="16.5" thickBot="1">
      <c r="E61" s="26">
        <v>317852.6783543973</v>
      </c>
      <c r="I61" s="26">
        <f>SUM(I54:I59)</f>
        <v>319639</v>
      </c>
    </row>
    <row r="62" ht="16.5" thickTop="1"/>
    <row r="63" spans="1:9" ht="16.5" thickBot="1">
      <c r="A63" s="8" t="s">
        <v>50</v>
      </c>
      <c r="E63" s="28">
        <v>1.5558988027467062</v>
      </c>
      <c r="I63" s="28">
        <f>(I54-I16)/I48</f>
        <v>1.5034466666666666</v>
      </c>
    </row>
    <row r="64" ht="16.5" thickTop="1"/>
    <row r="65" ht="15.75">
      <c r="I65" s="29"/>
    </row>
    <row r="68" ht="15.75">
      <c r="E68" s="30"/>
    </row>
    <row r="69" ht="15.75">
      <c r="B69" s="8" t="s">
        <v>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2001-12-20T03:56:50Z</dcterms:created>
  <dcterms:modified xsi:type="dcterms:W3CDTF">2001-12-20T04:00:35Z</dcterms:modified>
  <cp:category/>
  <cp:version/>
  <cp:contentType/>
  <cp:contentStatus/>
</cp:coreProperties>
</file>